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3" i="54"/>
  <c r="D17" l="1"/>
  <c r="D24"/>
  <c r="D26" s="1"/>
  <c r="D25" l="1"/>
  <c r="D9" l="1"/>
  <c r="D11" s="1"/>
  <c r="D10" l="1"/>
  <c r="D19"/>
  <c r="D15"/>
  <c r="D28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<sst xmlns="http://schemas.openxmlformats.org/spreadsheetml/2006/main" count="205" uniqueCount="180">
  <si>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</si>
  <si>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</si>
  <si>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</si>
  <si>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</si>
  <si>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</si>
  <si>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</si>
  <si>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</si>
  <si>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</si>
  <si>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</si>
  <si>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</si>
  <si>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</si>
  <si>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</si>
  <si>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</si>
  <si>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</si>
  <si>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</si>
  <si>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</si>
  <si>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</si>
  <si>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</si>
  <si>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</si>
  <si>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</si>
  <si>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</si>
  <si>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</si>
  <si>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</si>
  <si>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</si>
  <si>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</si>
  <si>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</si>
  <si>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</si>
  <si>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</si>
  <si>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</si>
  <si>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</si>
  <si>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</si>
  <si>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</si>
  <si>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</si>
  <si>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</si>
  <si>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</si>
  <si>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</si>
  <si>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</si>
  <si>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</si>
  <si>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</si>
  <si>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</si>
  <si>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</si>
  <si>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</si>
  <si>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</si>
  <si>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</si>
  <si>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</si>
  <si>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</si>
  <si>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</si>
  <si>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</si>
  <si>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</si>
  <si>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</si>
  <si>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</si>
  <si>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</si>
  <si>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</si>
  <si>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</si>
  <si>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</si>
  <si>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</si>
  <si>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</si>
  <si>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</si>
  <si>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</si>
  <si>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</si>
  <si>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</si>
  <si>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</si>
  <si>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</si>
  <si>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</si>
  <si>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</si>
  <si>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</si>
  <si>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</si>
  <si>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</si>
  <si>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</si>
  <si>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</si>
  <si>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</si>
  <si>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</si>
  <si>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</si>
  <si>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</si>
  <si>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</si>
  <si>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</si>
  <si>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</si>
  <si>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</si>
  <si>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</si>
  <si>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</si>
  <si>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</si>
  <si>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</si>
  <si>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</si>
  <si>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</si>
  <si>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</si>
  <si>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</si>
  <si>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</si>
  <si>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</si>
  <si>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</si>
  <si>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</si>
  <si>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</si>
  <si>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</si>
  <si>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</si>
  <si>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</si>
  <si>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</si>
  <si>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</si>
  <si>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</si>
  <si>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</si>
  <si>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</si>
  <si>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</si>
  <si>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</si>
  <si>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</si>
  <si>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</si>
  <si>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</si>
  <si>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</si>
  <si>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</si>
  <si>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</si>
  <si>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</si>
  <si>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</si>
  <si>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</si>
  <si>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</si>
  <si>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</si>
  <si>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</si>
  <si>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</si>
  <si>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</si>
  <si>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</si>
  <si>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</si>
  <si>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</si>
  <si>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</si>
  <si>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</si>
  <si>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</si>
  <si>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</si>
  <si>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</si>
  <si>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</si>
  <si>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</si>
  <si>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</si>
  <si>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</si>
  <si>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</si>
  <si>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</si>
  <si>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</si>
  <si>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</si>
  <si>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</si>
  <si>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</si>
  <si>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</si>
  <si>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</si>
  <si>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</si>
  <si>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</si>
  <si>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</si>
  <si>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</si>
  <si>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</si>
  <si>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</si>
  <si>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</si>
  <si>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</si>
  <si>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</si>
  <si>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</si>
  <si>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</si>
  <si>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</si>
  <si>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</si>
  <si>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</si>
  <si>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</si>
  <si>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</si>
  <si>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</si>
  <si>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</si>
  <si>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</si>
  <si>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</si>
  <si>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</si>
  <si>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</si>
  <si>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</si>
  <si>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</si>
  <si>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</si>
  <si>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</si>
  <si>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</si>
  <si>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</si>
  <si>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</si>
  <si>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</si>
  <si>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</si>
  <si>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</si>
  <si>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</si>
  <si>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</si>
  <si>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</si>
  <si>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</si>
  <si>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</si>
  <si>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</si>
  <si>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</si>
  <si>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</si>
  <si>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 = ДР*0,15)</t>
  </si>
  <si>
    <t>Оцениваемый параметр
(ЗП план.пнр = ДР*0,00)</t>
  </si>
  <si>
    <t>для данной методики принимается усредненный процент НР =85% (исходя из вида  работ по ТИ) , СП  = 56 %  (исходя из вида  работ по ТИ);</t>
  </si>
  <si>
    <t>Комплекс работ по теплоизоляции объектов цехов № 1, 5, 17 в рамках программ “Приведение опасного производственного объекта цеха № 1 к требованиям правил”, “Повышение энергоэффективности производства и сокращения расхода технологического топлива”, “ОНСС”</t>
  </si>
  <si>
    <t>выполнение  Строительных работ по проекту “Монтаж схемы удаления остатков продуктов из трубопроводов и насосов в отдельную ёмкость” в рамках программы “Приведение опасного производственного объекта цеха №1 к требованиям правил”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</si>
</sst>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zoomScale="90" zoomScaleNormal="100" zoomScaleSheetLayoutView="90" workbookViewId="0">
      <selection activeCell="B3" sqref="B3:F3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>
      <c r="G1" s="17" t="s">
        <v>130</v>
      </c>
    </row>
    <row r="2" spans="1:10" ht="36.75" customHeight="1">
      <c r="A2" s="121" t="s">
        <v>121</v>
      </c>
      <c r="B2" s="122"/>
      <c r="C2" s="122"/>
      <c r="D2" s="122"/>
      <c r="E2" s="122"/>
      <c r="F2" s="122"/>
    </row>
    <row r="3" spans="1:10" ht="30" customHeight="1" thickBot="1">
      <c r="A3" s="18"/>
      <c r="B3" s="130" t="s">
        <v>179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152</v>
      </c>
    </row>
    <row r="5" spans="1:10" ht="50.25" customHeight="1" thickBot="1">
      <c r="A5" s="124"/>
      <c r="B5" s="126"/>
      <c r="C5" s="91" t="s">
        <v>122</v>
      </c>
      <c r="D5" s="92" t="s">
        <v>163</v>
      </c>
      <c r="E5" s="19" t="s">
        <v>124</v>
      </c>
      <c r="F5" s="20" t="s">
        <v>166</v>
      </c>
      <c r="G5" s="120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>
      <c r="A7" s="26"/>
      <c r="B7" s="27" t="s">
        <v>86</v>
      </c>
      <c r="C7" s="28"/>
      <c r="D7" s="94"/>
      <c r="E7" s="29"/>
      <c r="F7" s="30"/>
      <c r="G7" s="107"/>
    </row>
    <row r="8" spans="1:10" ht="30.75" customHeight="1">
      <c r="A8" s="64" t="s">
        <v>60</v>
      </c>
      <c r="B8" s="65" t="s">
        <v>114</v>
      </c>
      <c r="C8" s="32"/>
      <c r="D8" s="95">
        <v>0.15</v>
      </c>
      <c r="E8" s="32" t="s">
        <v>170</v>
      </c>
      <c r="F8" s="33" t="s">
        <v>171</v>
      </c>
      <c r="G8" s="108" t="s">
        <v>175</v>
      </c>
    </row>
    <row r="9" spans="1:10" ht="23.25" customHeight="1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153</v>
      </c>
    </row>
    <row r="10" spans="1:10" s="58" customFormat="1" ht="18.75" customHeight="1">
      <c r="A10" s="57" t="s">
        <v>62</v>
      </c>
      <c r="B10" s="56" t="s">
        <v>127</v>
      </c>
      <c r="C10" s="60"/>
      <c r="D10" s="96">
        <f>(D8+D9)*0.85</f>
        <v>0.14662499999999998</v>
      </c>
      <c r="E10" s="38" t="s">
        <v>95</v>
      </c>
      <c r="F10" s="37" t="s">
        <v>110</v>
      </c>
      <c r="G10" s="109" t="s">
        <v>153</v>
      </c>
    </row>
    <row r="11" spans="1:10" s="58" customFormat="1" ht="18.75" customHeight="1">
      <c r="A11" s="57" t="s">
        <v>63</v>
      </c>
      <c r="B11" s="56" t="s">
        <v>128</v>
      </c>
      <c r="C11" s="60"/>
      <c r="D11" s="96">
        <f>(D8+D9)*0.56</f>
        <v>9.6600000000000005E-2</v>
      </c>
      <c r="E11" s="38" t="s">
        <v>96</v>
      </c>
      <c r="F11" s="37" t="s">
        <v>112</v>
      </c>
      <c r="G11" s="109" t="s">
        <v>153</v>
      </c>
    </row>
    <row r="12" spans="1:10" s="58" customFormat="1" ht="33.75" customHeight="1">
      <c r="A12" s="57" t="s">
        <v>64</v>
      </c>
      <c r="B12" s="56" t="s">
        <v>80</v>
      </c>
      <c r="C12" s="60"/>
      <c r="D12" s="96">
        <v>0.4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>
      <c r="A13" s="57" t="s">
        <v>65</v>
      </c>
      <c r="B13" s="56" t="s">
        <v>81</v>
      </c>
      <c r="C13" s="60"/>
      <c r="D13" s="96">
        <f>0.12*D12</f>
        <v>4.8000000000000001E-2</v>
      </c>
      <c r="E13" s="39" t="s">
        <v>92</v>
      </c>
      <c r="F13" s="40" t="s">
        <v>82</v>
      </c>
      <c r="G13" s="109" t="s">
        <v>153</v>
      </c>
    </row>
    <row r="14" spans="1:10" s="58" customFormat="1" ht="31.5" customHeight="1">
      <c r="A14" s="57" t="s">
        <v>66</v>
      </c>
      <c r="B14" s="56" t="s">
        <v>155</v>
      </c>
      <c r="C14" s="60"/>
      <c r="D14" s="96">
        <v>0</v>
      </c>
      <c r="E14" s="38" t="s">
        <v>88</v>
      </c>
      <c r="F14" s="37" t="s">
        <v>154</v>
      </c>
      <c r="G14" s="109" t="s">
        <v>164</v>
      </c>
    </row>
    <row r="15" spans="1:10" s="58" customFormat="1" ht="18" customHeight="1">
      <c r="A15" s="57" t="s">
        <v>71</v>
      </c>
      <c r="B15" s="56" t="s">
        <v>156</v>
      </c>
      <c r="C15" s="60"/>
      <c r="D15" s="96">
        <f>0.02*D14</f>
        <v>0</v>
      </c>
      <c r="E15" s="39" t="s">
        <v>91</v>
      </c>
      <c r="F15" s="40" t="s">
        <v>157</v>
      </c>
      <c r="G15" s="109" t="s">
        <v>153</v>
      </c>
    </row>
    <row r="16" spans="1:10" s="58" customFormat="1" ht="29.25" customHeight="1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158</v>
      </c>
      <c r="G16" s="102" t="s">
        <v>158</v>
      </c>
    </row>
    <row r="17" spans="1:7" s="58" customFormat="1" ht="18.75" customHeight="1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153</v>
      </c>
    </row>
    <row r="18" spans="1:7" ht="23.25" customHeight="1">
      <c r="A18" s="66" t="s">
        <v>75</v>
      </c>
      <c r="B18" s="56" t="s">
        <v>70</v>
      </c>
      <c r="C18" s="60"/>
      <c r="D18" s="96">
        <v>0.11</v>
      </c>
      <c r="E18" s="38" t="s">
        <v>88</v>
      </c>
      <c r="F18" s="37" t="s">
        <v>98</v>
      </c>
      <c r="G18" s="109" t="s">
        <v>165</v>
      </c>
    </row>
    <row r="19" spans="1:7" ht="24.75" customHeight="1">
      <c r="A19" s="57" t="s">
        <v>76</v>
      </c>
      <c r="B19" s="56" t="s">
        <v>72</v>
      </c>
      <c r="C19" s="60"/>
      <c r="D19" s="96">
        <f>(D8+D9+D12+D13+D16+D17+D18)*0.0308</f>
        <v>2.2499400000000003E-2</v>
      </c>
      <c r="E19" s="36" t="s">
        <v>89</v>
      </c>
      <c r="F19" s="37" t="s">
        <v>125</v>
      </c>
      <c r="G19" s="109" t="s">
        <v>153</v>
      </c>
    </row>
    <row r="20" spans="1:7" ht="18" customHeight="1" thickBot="1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>
      <c r="A23" s="34" t="s">
        <v>83</v>
      </c>
      <c r="B23" s="31" t="s">
        <v>114</v>
      </c>
      <c r="C23" s="61"/>
      <c r="D23" s="95">
        <v>0</v>
      </c>
      <c r="E23" s="32" t="s">
        <v>168</v>
      </c>
      <c r="F23" s="33" t="s">
        <v>169</v>
      </c>
      <c r="G23" s="108" t="s">
        <v>176</v>
      </c>
    </row>
    <row r="24" spans="1:7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153</v>
      </c>
    </row>
    <row r="25" spans="1:7">
      <c r="A25" s="41" t="s">
        <v>79</v>
      </c>
      <c r="B25" s="35" t="s">
        <v>160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153</v>
      </c>
    </row>
    <row r="26" spans="1:7" ht="15.75" thickBot="1">
      <c r="A26" s="41" t="s">
        <v>85</v>
      </c>
      <c r="B26" s="42" t="s">
        <v>161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153</v>
      </c>
    </row>
    <row r="27" spans="1:7" ht="30.75" thickBot="1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101">
        <f>SUM(D8:D26)</f>
        <v>0.99622440000000001</v>
      </c>
      <c r="E28" s="24"/>
      <c r="F28" s="50" t="s">
        <v>167</v>
      </c>
      <c r="G28" s="106"/>
    </row>
    <row r="29" spans="1:7" ht="33.75" customHeight="1" thickBot="1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/>
    <row r="31" spans="1:7" ht="18" customHeight="1">
      <c r="B31" s="17" t="s">
        <v>129</v>
      </c>
    </row>
    <row r="32" spans="1:7" s="58" customFormat="1">
      <c r="B32" s="58" t="s">
        <v>177</v>
      </c>
      <c r="G32" s="105"/>
    </row>
    <row r="33" spans="2:7" s="58" customFormat="1">
      <c r="B33" s="58" t="s">
        <v>174</v>
      </c>
      <c r="G33" s="105"/>
    </row>
    <row r="34" spans="2:7" ht="15.75" customHeight="1"/>
    <row r="35" spans="2:7">
      <c r="B35" s="89" t="s">
        <v>162</v>
      </c>
    </row>
    <row r="36" spans="2:7">
      <c r="B36" s="89" t="s">
        <v>159</v>
      </c>
    </row>
    <row r="37" spans="2:7" s="58" customFormat="1">
      <c r="B37" s="58" t="s">
        <v>174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/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131</v>
      </c>
    </row>
    <row r="2" spans="1:9">
      <c r="E2" s="17"/>
      <c r="F2" s="17"/>
    </row>
    <row r="3" spans="1:9" ht="15" customHeight="1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>
      <c r="A4" s="132" t="s">
        <v>178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132</v>
      </c>
      <c r="B6" s="68"/>
      <c r="C6" s="68"/>
      <c r="D6" s="69"/>
      <c r="E6" s="88"/>
      <c r="F6" s="68"/>
      <c r="G6" s="68"/>
      <c r="H6" s="68"/>
    </row>
    <row r="7" spans="1:9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BedarevVA</cp:lastModifiedBy>
  <cp:lastPrinted>2017-03-07T11:13:23Z</cp:lastPrinted>
  <dcterms:created xsi:type="dcterms:W3CDTF">2010-09-28T10:04:17Z</dcterms:created>
  <dcterms:modified xsi:type="dcterms:W3CDTF">2017-07-03T06:04:04Z</dcterms:modified>
</cp:coreProperties>
</file>